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64011"/>
  <mc:AlternateContent xmlns:mc="http://schemas.openxmlformats.org/markup-compatibility/2006">
    <mc:Choice Requires="x15">
      <x15ac:absPath xmlns:x15ac="http://schemas.microsoft.com/office/spreadsheetml/2010/11/ac" url="\\bsk-depo\BIDEB\- BİDEB MADES\2244\Bütçe Öneri Tablosu - Çağrı Duyurusu\"/>
    </mc:Choice>
  </mc:AlternateContent>
  <bookViews>
    <workbookView xWindow="0" yWindow="0" windowWidth="21600" windowHeight="9612"/>
  </bookViews>
  <sheets>
    <sheet name="EK-1" sheetId="2" r:id="rId1"/>
    <sheet name="EK-2" sheetId="5" r:id="rId2"/>
    <sheet name="EK-3" sheetId="3" r:id="rId3"/>
    <sheet name="EK-4"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3" l="1"/>
  <c r="B3" i="4" l="1"/>
  <c r="E12" i="4"/>
  <c r="B4" i="4"/>
  <c r="B5" i="4"/>
  <c r="B6" i="4"/>
  <c r="B4" i="3"/>
  <c r="B5" i="3"/>
  <c r="B6" i="3"/>
  <c r="B3" i="3"/>
  <c r="H14" i="5"/>
  <c r="H15" i="5"/>
  <c r="H16" i="5"/>
  <c r="H13" i="5"/>
  <c r="G16" i="5"/>
  <c r="G15" i="5"/>
  <c r="G14" i="5"/>
  <c r="G13" i="5"/>
  <c r="D17" i="5"/>
  <c r="B13" i="3" s="1"/>
  <c r="E13" i="3" s="1"/>
  <c r="C13" i="4" l="1"/>
  <c r="H17" i="5"/>
  <c r="G17" i="5"/>
  <c r="C4" i="2"/>
  <c r="C5" i="2"/>
  <c r="C6" i="2"/>
  <c r="C3" i="2"/>
  <c r="E13" i="4" l="1"/>
  <c r="E14" i="4" s="1"/>
  <c r="R14" i="2"/>
  <c r="R15" i="2" s="1"/>
  <c r="R16" i="2" s="1"/>
  <c r="L14" i="2" l="1"/>
  <c r="L13" i="2"/>
  <c r="Q13" i="2"/>
  <c r="P13" i="2"/>
  <c r="O13" i="2"/>
  <c r="M13" i="2"/>
  <c r="N13" i="2"/>
  <c r="J14" i="2"/>
  <c r="K14" i="2"/>
  <c r="D14" i="2"/>
  <c r="M14" i="2"/>
  <c r="C14" i="2"/>
  <c r="E14" i="2"/>
  <c r="N14" i="2"/>
  <c r="F14" i="2"/>
  <c r="O14" i="2"/>
  <c r="G14" i="2"/>
  <c r="P14" i="2"/>
  <c r="H14" i="2"/>
  <c r="Q14" i="2"/>
  <c r="I14" i="2"/>
  <c r="M15" i="2" l="1"/>
  <c r="M16" i="2" s="1"/>
  <c r="S13" i="2"/>
  <c r="N15" i="2"/>
  <c r="N16" i="2" s="1"/>
  <c r="O15" i="2"/>
  <c r="O16" i="2" s="1"/>
  <c r="P15" i="2"/>
  <c r="P16" i="2" s="1"/>
  <c r="Q15" i="2"/>
  <c r="Q16" i="2" s="1"/>
  <c r="S14" i="2"/>
  <c r="L15" i="2"/>
  <c r="L16" i="2" s="1"/>
  <c r="K12" i="2" l="1"/>
  <c r="K17" i="2" s="1"/>
  <c r="H12" i="2"/>
  <c r="H17" i="2" s="1"/>
  <c r="F12" i="2"/>
  <c r="F17" i="2" s="1"/>
  <c r="G12" i="2"/>
  <c r="G17" i="2" s="1"/>
  <c r="I12" i="2"/>
  <c r="I17" i="2" s="1"/>
  <c r="B12" i="2"/>
  <c r="B17" i="2" s="1"/>
  <c r="E12" i="2"/>
  <c r="E17" i="2" s="1"/>
  <c r="D12" i="2"/>
  <c r="D17" i="2" s="1"/>
  <c r="C12" i="2"/>
  <c r="C17" i="2" s="1"/>
  <c r="J12" i="2"/>
  <c r="J17" i="2" s="1"/>
  <c r="I15" i="2" l="1"/>
  <c r="I16" i="2" s="1"/>
  <c r="H15" i="2"/>
  <c r="H16" i="2" s="1"/>
  <c r="F15" i="2"/>
  <c r="F16" i="2" s="1"/>
  <c r="D15" i="2"/>
  <c r="D16" i="2" s="1"/>
  <c r="J15" i="2"/>
  <c r="J16" i="2" s="1"/>
  <c r="S17" i="2"/>
  <c r="B15" i="2"/>
  <c r="B16" i="2" s="1"/>
  <c r="K15" i="2"/>
  <c r="K16" i="2" s="1"/>
  <c r="G15" i="2"/>
  <c r="G16" i="2" s="1"/>
  <c r="E15" i="2"/>
  <c r="E16" i="2" s="1"/>
  <c r="S12" i="2"/>
  <c r="S15" i="2" s="1"/>
  <c r="C15" i="2"/>
  <c r="C16" i="2" s="1"/>
  <c r="S16" i="2" l="1"/>
</calcChain>
</file>

<file path=xl/sharedStrings.xml><?xml version="1.0" encoding="utf-8"?>
<sst xmlns="http://schemas.openxmlformats.org/spreadsheetml/2006/main" count="81" uniqueCount="63">
  <si>
    <t>Üniversite-Sanayi İşbirliği Modeli Bütçe Formu</t>
  </si>
  <si>
    <t>Proje Başvuru Numarası:</t>
  </si>
  <si>
    <t>Yönetici Adı Soyadı:</t>
  </si>
  <si>
    <t>Yönetici Kuruluş:</t>
  </si>
  <si>
    <t>Proje Adı:</t>
  </si>
  <si>
    <t>EK-2. BURSİYER MALİYET FORMU*</t>
  </si>
  <si>
    <t>(Sadece SARI alanlar Doldurulacaktır)</t>
  </si>
  <si>
    <t>Burs Verilecek Doktora Öğrenci Sayısı Öngörüsü*</t>
  </si>
  <si>
    <t>Bursiyer
Sayısı</t>
  </si>
  <si>
    <t>Aylık Burs 
Tutarı 
(TL) **</t>
  </si>
  <si>
    <t>Burs Süresi 
(Ay)***</t>
  </si>
  <si>
    <t>Toplam Maliyet (TL)****</t>
  </si>
  <si>
    <t xml:space="preserve">TÜBİTAK Katkısı </t>
  </si>
  <si>
    <t>Özel Sektör 
Kuruluş Katkısı</t>
  </si>
  <si>
    <t>Bütünleşik Doktora</t>
  </si>
  <si>
    <t>Çalışan</t>
  </si>
  <si>
    <t>Çalışmayan</t>
  </si>
  <si>
    <t>Doktora Programı</t>
  </si>
  <si>
    <t>TOPLAM</t>
  </si>
  <si>
    <t>(*)</t>
  </si>
  <si>
    <t xml:space="preserve">Tabloda Burs verilecek doktora öğrencisi öngörüsünde yer alan sayı ve niteliklerin, proje öneri formundaki ”ODAKLANILAN İHTİSAS ALANI/ALANLARI BAZINDA DOKTORA BURSİYER PLANI” bölümünde sunulan tablodaki sayı ve nitelikler ile uyumlu olması gerekir. </t>
  </si>
  <si>
    <t>(**)</t>
  </si>
  <si>
    <t>Tam ve Kısmi Burs Tutarları TÜBİTAK Yönetim Kurulu tarafından belirlenen tutarlardır (BİDEB web sitesinde yayımlanmaktadır).</t>
  </si>
  <si>
    <t>(***)</t>
  </si>
  <si>
    <t>Doktora programının niteliğine göre (bütünleşik doktora/tezli y.lisans sonrası doktora programı) maksimum burs süresi baz alınmıştır.</t>
  </si>
  <si>
    <t>(****)</t>
  </si>
  <si>
    <t>Proje kapsamında bursiyerlerine verilecek bursun %25’i projeye dahil olan özel sektör kuruluş tarafından karşılanır.</t>
  </si>
  <si>
    <r>
      <rPr>
        <b/>
        <sz val="11"/>
        <color rgb="FFFF0000"/>
        <rFont val="Calibri"/>
        <family val="2"/>
        <charset val="162"/>
        <scheme val="minor"/>
      </rPr>
      <t>NOT:</t>
    </r>
    <r>
      <rPr>
        <sz val="11"/>
        <color rgb="FFFF0000"/>
        <rFont val="Calibri"/>
        <family val="2"/>
        <charset val="162"/>
        <scheme val="minor"/>
      </rPr>
      <t xml:space="preserve"> </t>
    </r>
  </si>
  <si>
    <t>EK-1.TOPLAM TAHMİNİ MALİYET FORMU (*)</t>
  </si>
  <si>
    <t xml:space="preserve">Maliyet Kalemi </t>
  </si>
  <si>
    <t>Önerilen Bütçenin Dönemler İtibarıyla Dağılımı (**)</t>
  </si>
  <si>
    <t xml:space="preserve">TOPLAM </t>
  </si>
  <si>
    <t>(TL)</t>
  </si>
  <si>
    <t>Burs Giderleri</t>
  </si>
  <si>
    <t xml:space="preserve">İstihdam Desteği </t>
  </si>
  <si>
    <t>İstihdam desteği projenin son 36 ayı için verilmektedir.</t>
  </si>
  <si>
    <t>PTİ Tutarı</t>
  </si>
  <si>
    <t>Toplam Tutar</t>
  </si>
  <si>
    <t>TÜBİTAK Katkısı</t>
  </si>
  <si>
    <t>Özel Sektör Katkısı</t>
  </si>
  <si>
    <r>
      <rPr>
        <b/>
        <sz val="11"/>
        <color rgb="FFFF0000"/>
        <rFont val="Calibri"/>
        <family val="2"/>
        <charset val="162"/>
        <scheme val="minor"/>
      </rPr>
      <t xml:space="preserve">(*) </t>
    </r>
    <r>
      <rPr>
        <sz val="11"/>
        <color rgb="FFFF0000"/>
        <rFont val="Calibri"/>
        <family val="2"/>
        <charset val="162"/>
        <scheme val="minor"/>
      </rPr>
      <t>Bu tabloya veri girişi yapılmayacaktır. Tablo EK-4, EK-3 ve EK-2'deki bilgilere göre otomatik dolmaktadır.</t>
    </r>
  </si>
  <si>
    <r>
      <rPr>
        <b/>
        <sz val="11"/>
        <color rgb="FFFF0000"/>
        <rFont val="Calibri"/>
        <family val="2"/>
        <charset val="162"/>
        <scheme val="minor"/>
      </rPr>
      <t>(**)</t>
    </r>
    <r>
      <rPr>
        <sz val="11"/>
        <color rgb="FFFF0000"/>
        <rFont val="Calibri"/>
        <family val="2"/>
        <charset val="162"/>
        <scheme val="minor"/>
      </rPr>
      <t xml:space="preserve"> Dönemler, projenin imzalanacak sözleşmede yer alan başlama tarihi itibariyle 6'şar aylık süreleri ifade etmektedir.</t>
    </r>
  </si>
  <si>
    <t>EK-3. PERSONEL AYLIK MALİYET FORMU*</t>
  </si>
  <si>
    <t>Özel Sektör Kuruluşu Adı</t>
  </si>
  <si>
    <t>Toplam Bursiyer Sayısı</t>
  </si>
  <si>
    <t>Aylık TÜBİTAK Katkısı (TL)</t>
  </si>
  <si>
    <t>İstihdam Desteği 
Süresi (Ay)</t>
  </si>
  <si>
    <t>Toplam TÜBİTAK 
Katkısı (TL)</t>
  </si>
  <si>
    <t>EK-4. PROJE TEŞVİK İKRAMİYESİ FORMU*</t>
  </si>
  <si>
    <t>PTİ Alacağı 
Süre (Ay)</t>
  </si>
  <si>
    <t>Öngörülen Toplam 
Bursiyer Sayısı</t>
  </si>
  <si>
    <t>Aylık Brüt 
PTİ Tutarı (TL)</t>
  </si>
  <si>
    <t>Toplam Brüt 
PTİ Tutarı (TL)</t>
  </si>
  <si>
    <t>-</t>
  </si>
  <si>
    <t>Toplam</t>
  </si>
  <si>
    <r>
      <rPr>
        <b/>
        <sz val="11"/>
        <color rgb="FFFF0000"/>
        <rFont val="Calibri"/>
        <family val="2"/>
        <charset val="162"/>
        <scheme val="minor"/>
      </rPr>
      <t>(*)</t>
    </r>
    <r>
      <rPr>
        <sz val="11"/>
        <color rgb="FFFF0000"/>
        <rFont val="Calibri"/>
        <family val="2"/>
        <charset val="162"/>
        <scheme val="minor"/>
      </rPr>
      <t xml:space="preserve"> EK-4 Formuna bilgi girişi yapılmayacaktır. Tablo diğer eklere girilen bilgilerden otomatik dolacaktır.</t>
    </r>
  </si>
  <si>
    <t>Öneride bütünleşik doktora öğrencisi talep edilmesi halinde proje süresi maksimum 96 ay olacaktır.
(60 ay doktora eğitimi + 36 ay İstihdam süresi)</t>
  </si>
  <si>
    <r>
      <t>(</t>
    </r>
    <r>
      <rPr>
        <sz val="12"/>
        <color rgb="FF000000"/>
        <rFont val="Arial"/>
        <family val="2"/>
        <charset val="162"/>
      </rPr>
      <t>2023 yılı 2 brüt asgari ücret tutarı yazılmıştır.)</t>
    </r>
  </si>
  <si>
    <t>Projedeki Görevi 
(Proje Yöneticisi/Akademik Danışman)</t>
  </si>
  <si>
    <t>Akademik Danışmanlar</t>
  </si>
  <si>
    <t>Proje Yöneticisi</t>
  </si>
  <si>
    <r>
      <rPr>
        <b/>
        <sz val="11"/>
        <color rgb="FFFF0000"/>
        <rFont val="Arial"/>
        <family val="2"/>
        <charset val="162"/>
      </rPr>
      <t xml:space="preserve">NOT: </t>
    </r>
    <r>
      <rPr>
        <sz val="11"/>
        <color rgb="FFFF0000"/>
        <rFont val="Arial"/>
        <family val="2"/>
        <charset val="162"/>
      </rPr>
      <t>Aylık TÜBİTAK katkısı 2023 yılı brüt asgari ücretin (10.008,00 TL) 2 katı dikkate alınarak bütçe öngörülmüştür. Özel kuruluşun istihdam edeceği kişiye vereceği aylık brüt ücret en az brüt asgari ücretin 2 katı kadar olacaktır. 
İstihdam desteği özel sektör kuruluşuna ödenmek üzere TÜBİTAK tarafından proje yöneticisi kurum tarafından açılmış olan proje özel hesabına transfer edilecektir. İstihdam desteği ödemeleri, doktora bursiyerlerinin istihdam edilmeye başlanmalarını takip eden aydan itibaren her ay düzenli olarak yönetici kurum tarafından söz konusu kişi/kişilerin aylık muhtasar ve prim hizmet beyannamesi ve net ücretin bankadan kişiye ödendiğine dair banka dekontu dahil olmak üzere ücret ödemelerine ilişkin belgelerin kontrolü yapıldıktan sonra özel sektör kuruluşunun hesabına aktarılacaktır.  İstihdam desteği tutarının mevzuata uygun olarak ödenmesinden yönetici kurum sorumludur.</t>
    </r>
  </si>
  <si>
    <r>
      <rPr>
        <b/>
        <sz val="11"/>
        <color rgb="FFFF0000"/>
        <rFont val="Calibri"/>
        <family val="2"/>
        <charset val="162"/>
        <scheme val="minor"/>
      </rPr>
      <t>NOT:</t>
    </r>
    <r>
      <rPr>
        <sz val="11"/>
        <color rgb="FFFF0000"/>
        <rFont val="Calibri"/>
        <family val="2"/>
        <charset val="162"/>
        <scheme val="minor"/>
      </rPr>
      <t xml:space="preserve"> PTİ tutarı hesaplaması, YÖK Lisansüstü Eğitim Öğretim Yönetmeliği çerçevesinde maksimum tez süresi ve TÜBİTAK Yönetim Kurulu tarafından belirlenen PTİ miktarları dikkate alınarak  yapılmıştır. Ödemeler, proje sözleşme ekinde yer alan dönemsel  ödeme planı çerçevesinde gerçekleştirilir. Proje yöneticisine proje süresiyle sınırlı olmak üzere, akademik danışman/lara ise tez dönemleri süresine bağlı olarak öğrenci başına belirlenen tutar üzerinden PTİ hesaplanır. Akademik danışmanlar proje kapsamında en fazla 4 öğrenci için PTİ alabilir. Proje Yöneticisi projede aynı zamanda akademik danışman ise sadece yönetici olarak PTİ alabilir.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</si>
</sst>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_ ;\-#,##0\ "/>
  </numFmts>
  <fonts count="24" x14ac:knownFonts="1">
    <font>
      <sz val="11"/>
      <color theme="1"/>
      <name val="Calibri"/>
      <family val="2"/>
      <charset val="162"/>
      <scheme val="minor"/>
    </font>
    <font>
      <sz val="11"/>
      <color theme="1"/>
      <name val="Calibri"/>
      <family val="2"/>
      <charset val="162"/>
      <scheme val="minor"/>
    </font>
    <font>
      <sz val="11"/>
      <color rgb="FFFF0000"/>
      <name val="Calibri"/>
      <family val="2"/>
      <charset val="162"/>
      <scheme val="minor"/>
    </font>
    <font>
      <b/>
      <sz val="11"/>
      <color theme="1"/>
      <name val="Calibri"/>
      <family val="2"/>
      <charset val="162"/>
      <scheme val="minor"/>
    </font>
    <font>
      <b/>
      <sz val="14"/>
      <color rgb="FF00B0F0"/>
      <name val="Calibri"/>
      <family val="2"/>
      <charset val="162"/>
      <scheme val="minor"/>
    </font>
    <font>
      <b/>
      <sz val="12"/>
      <color theme="1"/>
      <name val="Calibri"/>
      <family val="2"/>
      <charset val="162"/>
      <scheme val="minor"/>
    </font>
    <font>
      <b/>
      <sz val="14"/>
      <color theme="1"/>
      <name val="Calibri"/>
      <family val="2"/>
      <charset val="162"/>
      <scheme val="minor"/>
    </font>
    <font>
      <b/>
      <sz val="12"/>
      <color rgb="FF000000"/>
      <name val="Calibri"/>
      <family val="2"/>
      <charset val="162"/>
      <scheme val="minor"/>
    </font>
    <font>
      <b/>
      <sz val="11"/>
      <color rgb="FFFF0000"/>
      <name val="Calibri"/>
      <family val="2"/>
      <charset val="162"/>
      <scheme val="minor"/>
    </font>
    <font>
      <sz val="14"/>
      <color theme="1"/>
      <name val="Calibri"/>
      <family val="2"/>
      <charset val="162"/>
      <scheme val="minor"/>
    </font>
    <font>
      <b/>
      <sz val="9"/>
      <color rgb="FF000000"/>
      <name val="Calibri"/>
      <family val="2"/>
      <charset val="162"/>
      <scheme val="minor"/>
    </font>
    <font>
      <b/>
      <sz val="10"/>
      <color rgb="FF000000"/>
      <name val="Calibri"/>
      <family val="2"/>
      <charset val="162"/>
      <scheme val="minor"/>
    </font>
    <font>
      <sz val="9"/>
      <color theme="1"/>
      <name val="Calibri"/>
      <family val="2"/>
      <charset val="162"/>
      <scheme val="minor"/>
    </font>
    <font>
      <b/>
      <sz val="9"/>
      <color theme="1"/>
      <name val="Calibri"/>
      <family val="2"/>
      <charset val="162"/>
      <scheme val="minor"/>
    </font>
    <font>
      <sz val="9"/>
      <color rgb="FF000000"/>
      <name val="Calibri"/>
      <family val="2"/>
      <charset val="162"/>
      <scheme val="minor"/>
    </font>
    <font>
      <b/>
      <sz val="9"/>
      <color theme="0"/>
      <name val="Calibri"/>
      <family val="2"/>
      <charset val="162"/>
      <scheme val="minor"/>
    </font>
    <font>
      <b/>
      <sz val="14"/>
      <color theme="1"/>
      <name val="Arial"/>
      <family val="2"/>
      <charset val="162"/>
    </font>
    <font>
      <b/>
      <sz val="12"/>
      <color rgb="FF000000"/>
      <name val="Arial"/>
      <family val="2"/>
      <charset val="162"/>
    </font>
    <font>
      <sz val="12"/>
      <color theme="1"/>
      <name val="Arial"/>
      <family val="2"/>
      <charset val="162"/>
    </font>
    <font>
      <sz val="12"/>
      <color rgb="FF000000"/>
      <name val="Arial"/>
      <family val="2"/>
      <charset val="162"/>
    </font>
    <font>
      <sz val="11"/>
      <color rgb="FFFF0000"/>
      <name val="Arial"/>
      <family val="2"/>
      <charset val="162"/>
    </font>
    <font>
      <b/>
      <sz val="11"/>
      <color rgb="FFFF0000"/>
      <name val="Arial"/>
      <family val="2"/>
      <charset val="162"/>
    </font>
    <font>
      <i/>
      <sz val="10"/>
      <color rgb="FFFF0000"/>
      <name val="Calibri"/>
      <family val="2"/>
      <charset val="162"/>
      <scheme val="minor"/>
    </font>
    <font>
      <sz val="12"/>
      <color theme="1"/>
      <name val="Calibri"/>
      <family val="2"/>
      <charset val="162"/>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2F2F2"/>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4" tint="0.3999755851924192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94">
    <xf numFmtId="0" fontId="0" fillId="0" borderId="0" xfId="0"/>
    <xf numFmtId="0" fontId="0" fillId="0" borderId="0" xfId="0" applyFont="1" applyFill="1" applyAlignment="1" applyProtection="1">
      <alignment vertical="center"/>
      <protection hidden="1"/>
    </xf>
    <xf numFmtId="0" fontId="3" fillId="0" borderId="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Alignment="1" applyProtection="1">
      <alignment vertical="center"/>
      <protection hidden="1"/>
    </xf>
    <xf numFmtId="0" fontId="0" fillId="0" borderId="0" xfId="0" applyFont="1" applyBorder="1" applyAlignment="1" applyProtection="1">
      <alignment vertical="center"/>
      <protection hidden="1"/>
    </xf>
    <xf numFmtId="0" fontId="7" fillId="0" borderId="2" xfId="0" applyFont="1" applyBorder="1" applyAlignment="1" applyProtection="1">
      <alignment horizontal="left" vertical="center" wrapText="1"/>
      <protection hidden="1"/>
    </xf>
    <xf numFmtId="0" fontId="7" fillId="0" borderId="2" xfId="0" applyFont="1" applyBorder="1" applyAlignment="1" applyProtection="1">
      <alignment vertical="center" wrapText="1"/>
      <protection hidden="1"/>
    </xf>
    <xf numFmtId="0" fontId="8" fillId="0" borderId="0" xfId="0" applyFont="1" applyAlignment="1" applyProtection="1">
      <alignment horizontal="left" vertical="top"/>
      <protection hidden="1"/>
    </xf>
    <xf numFmtId="0" fontId="5" fillId="0" borderId="0" xfId="0" applyFont="1" applyFill="1" applyBorder="1" applyAlignment="1" applyProtection="1">
      <alignment horizontal="left" vertical="center"/>
      <protection hidden="1"/>
    </xf>
    <xf numFmtId="0" fontId="0" fillId="0" borderId="0" xfId="0" applyFont="1" applyFill="1" applyAlignment="1" applyProtection="1">
      <alignment horizontal="center" vertical="center"/>
      <protection hidden="1"/>
    </xf>
    <xf numFmtId="0" fontId="9" fillId="0" borderId="0" xfId="0" applyFont="1" applyAlignment="1" applyProtection="1">
      <alignment vertical="center"/>
      <protection hidden="1"/>
    </xf>
    <xf numFmtId="0" fontId="10" fillId="4" borderId="2" xfId="0" applyFont="1" applyFill="1" applyBorder="1" applyAlignment="1" applyProtection="1">
      <alignment horizontal="center" vertical="center" wrapText="1"/>
      <protection hidden="1"/>
    </xf>
    <xf numFmtId="0" fontId="12" fillId="0" borderId="0" xfId="0" applyFont="1" applyAlignment="1" applyProtection="1">
      <alignment vertical="center"/>
      <protection hidden="1"/>
    </xf>
    <xf numFmtId="0" fontId="13" fillId="4" borderId="2" xfId="0" applyFont="1" applyFill="1" applyBorder="1" applyAlignment="1" applyProtection="1">
      <alignment horizontal="center" vertical="center" wrapText="1"/>
      <protection hidden="1"/>
    </xf>
    <xf numFmtId="0" fontId="10" fillId="0" borderId="2" xfId="0" applyFont="1" applyBorder="1" applyAlignment="1" applyProtection="1">
      <alignment vertical="center" wrapText="1"/>
      <protection hidden="1"/>
    </xf>
    <xf numFmtId="3" fontId="14" fillId="0" borderId="2" xfId="0" applyNumberFormat="1" applyFont="1" applyBorder="1" applyAlignment="1" applyProtection="1">
      <alignment horizontal="right" vertical="center" wrapText="1"/>
      <protection hidden="1"/>
    </xf>
    <xf numFmtId="3" fontId="14" fillId="5" borderId="2" xfId="0" applyNumberFormat="1" applyFont="1" applyFill="1" applyBorder="1" applyAlignment="1" applyProtection="1">
      <alignment horizontal="center" vertical="center" wrapText="1"/>
      <protection hidden="1"/>
    </xf>
    <xf numFmtId="3" fontId="14" fillId="5" borderId="2" xfId="0" applyNumberFormat="1" applyFont="1" applyFill="1" applyBorder="1" applyAlignment="1" applyProtection="1">
      <alignment horizontal="right" vertical="center" wrapText="1"/>
      <protection hidden="1"/>
    </xf>
    <xf numFmtId="3" fontId="14" fillId="0" borderId="2" xfId="0" applyNumberFormat="1" applyFont="1" applyFill="1" applyBorder="1" applyAlignment="1" applyProtection="1">
      <alignment horizontal="right" vertical="center" wrapText="1"/>
      <protection hidden="1"/>
    </xf>
    <xf numFmtId="0" fontId="13" fillId="0" borderId="0" xfId="0" applyFont="1" applyAlignment="1" applyProtection="1">
      <alignment vertical="center"/>
      <protection hidden="1"/>
    </xf>
    <xf numFmtId="0" fontId="2" fillId="0" borderId="0" xfId="0" applyFont="1" applyAlignment="1" applyProtection="1">
      <alignment vertical="center"/>
      <protection hidden="1"/>
    </xf>
    <xf numFmtId="0" fontId="3" fillId="0" borderId="2" xfId="0" applyFont="1" applyBorder="1" applyAlignment="1" applyProtection="1">
      <alignment vertical="center"/>
      <protection hidden="1"/>
    </xf>
    <xf numFmtId="0" fontId="0" fillId="0" borderId="0" xfId="0" applyAlignment="1" applyProtection="1">
      <alignment vertical="center"/>
      <protection hidden="1"/>
    </xf>
    <xf numFmtId="0" fontId="0" fillId="3" borderId="0" xfId="0" applyFill="1" applyAlignment="1" applyProtection="1">
      <alignment horizontal="center" vertical="center"/>
      <protection hidden="1"/>
    </xf>
    <xf numFmtId="0" fontId="18" fillId="0" borderId="2" xfId="0" applyFont="1" applyBorder="1" applyAlignment="1" applyProtection="1">
      <alignment horizontal="center" vertical="center" wrapText="1"/>
      <protection hidden="1"/>
    </xf>
    <xf numFmtId="0" fontId="3" fillId="0" borderId="2" xfId="2" applyFont="1" applyBorder="1" applyAlignment="1" applyProtection="1">
      <alignment vertical="center"/>
      <protection hidden="1"/>
    </xf>
    <xf numFmtId="0" fontId="3" fillId="0" borderId="0" xfId="2" applyFont="1" applyFill="1" applyBorder="1" applyAlignment="1" applyProtection="1">
      <alignment vertical="center"/>
      <protection hidden="1"/>
    </xf>
    <xf numFmtId="0" fontId="1" fillId="0" borderId="0" xfId="2" applyFont="1" applyFill="1" applyBorder="1" applyAlignment="1" applyProtection="1">
      <alignment vertical="center"/>
      <protection hidden="1"/>
    </xf>
    <xf numFmtId="0" fontId="6" fillId="0" borderId="0" xfId="2" applyFont="1" applyAlignment="1" applyProtection="1">
      <alignment horizontal="center" vertical="center"/>
      <protection hidden="1"/>
    </xf>
    <xf numFmtId="0" fontId="1" fillId="0" borderId="0" xfId="2" applyFont="1" applyAlignment="1" applyProtection="1">
      <alignment vertical="center"/>
      <protection hidden="1"/>
    </xf>
    <xf numFmtId="0" fontId="11" fillId="0" borderId="2" xfId="2" applyFont="1" applyBorder="1" applyAlignment="1" applyProtection="1">
      <alignment horizontal="center" vertical="center" wrapText="1"/>
      <protection hidden="1"/>
    </xf>
    <xf numFmtId="0" fontId="2" fillId="0" borderId="0" xfId="2" applyFont="1" applyAlignment="1" applyProtection="1">
      <alignment vertical="center"/>
      <protection hidden="1"/>
    </xf>
    <xf numFmtId="0" fontId="0" fillId="0" borderId="2" xfId="0" applyBorder="1" applyAlignment="1">
      <alignment vertical="center"/>
    </xf>
    <xf numFmtId="0" fontId="23" fillId="0" borderId="0" xfId="0" applyFont="1" applyAlignment="1" applyProtection="1">
      <alignment vertical="top"/>
      <protection hidden="1"/>
    </xf>
    <xf numFmtId="0" fontId="0" fillId="0" borderId="2" xfId="0" applyBorder="1" applyAlignment="1">
      <alignment horizontal="center" vertical="center"/>
    </xf>
    <xf numFmtId="0" fontId="0" fillId="6" borderId="2" xfId="0" applyFill="1" applyBorder="1" applyAlignment="1">
      <alignment horizontal="center" vertical="center"/>
    </xf>
    <xf numFmtId="0" fontId="10" fillId="7" borderId="2" xfId="0" applyFont="1" applyFill="1" applyBorder="1" applyAlignment="1" applyProtection="1">
      <alignment vertical="center" wrapText="1"/>
      <protection hidden="1"/>
    </xf>
    <xf numFmtId="3" fontId="13" fillId="7" borderId="2" xfId="0" applyNumberFormat="1" applyFont="1" applyFill="1" applyBorder="1" applyAlignment="1" applyProtection="1">
      <alignment vertical="center"/>
      <protection hidden="1"/>
    </xf>
    <xf numFmtId="0" fontId="2" fillId="0" borderId="0" xfId="0" applyFont="1" applyAlignment="1" applyProtection="1">
      <alignment horizontal="left" vertical="center"/>
      <protection hidden="1"/>
    </xf>
    <xf numFmtId="0" fontId="7" fillId="0" borderId="2"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165" fontId="0" fillId="0" borderId="2" xfId="0" applyNumberFormat="1" applyBorder="1" applyAlignment="1">
      <alignment horizontal="center" vertical="center"/>
    </xf>
    <xf numFmtId="165" fontId="3" fillId="0" borderId="2" xfId="0" applyNumberFormat="1" applyFont="1" applyBorder="1" applyAlignment="1">
      <alignment horizontal="center" vertical="center"/>
    </xf>
    <xf numFmtId="0" fontId="0" fillId="0" borderId="0" xfId="0" applyProtection="1">
      <protection hidden="1"/>
    </xf>
    <xf numFmtId="164" fontId="0" fillId="0" borderId="2" xfId="1" applyNumberFormat="1" applyFont="1" applyBorder="1" applyAlignment="1" applyProtection="1">
      <alignment vertical="center"/>
      <protection hidden="1"/>
    </xf>
    <xf numFmtId="0" fontId="0" fillId="0" borderId="2" xfId="0" applyBorder="1" applyAlignment="1" applyProtection="1">
      <alignment horizontal="center" vertical="center"/>
      <protection hidden="1"/>
    </xf>
    <xf numFmtId="165" fontId="0" fillId="0" borderId="2" xfId="1" applyNumberFormat="1" applyFont="1" applyBorder="1" applyAlignment="1" applyProtection="1">
      <alignment vertical="center"/>
      <protection hidden="1"/>
    </xf>
    <xf numFmtId="0" fontId="0" fillId="0" borderId="2" xfId="0" applyBorder="1" applyAlignment="1" applyProtection="1">
      <alignment vertical="center"/>
      <protection hidden="1"/>
    </xf>
    <xf numFmtId="165" fontId="3" fillId="0" borderId="2" xfId="1" applyNumberFormat="1" applyFont="1" applyBorder="1" applyAlignment="1" applyProtection="1">
      <alignment vertical="center"/>
      <protection hidden="1"/>
    </xf>
    <xf numFmtId="165" fontId="0" fillId="0" borderId="2" xfId="0" applyNumberFormat="1" applyBorder="1" applyAlignment="1" applyProtection="1">
      <alignment horizontal="center" vertical="center"/>
      <protection hidden="1"/>
    </xf>
    <xf numFmtId="0" fontId="0" fillId="0" borderId="0" xfId="0" applyProtection="1">
      <protection locked="0"/>
    </xf>
    <xf numFmtId="0" fontId="0" fillId="3" borderId="2" xfId="0" applyFill="1" applyBorder="1" applyAlignment="1" applyProtection="1">
      <alignment vertical="center"/>
      <protection locked="0"/>
    </xf>
    <xf numFmtId="0" fontId="0" fillId="0" borderId="0" xfId="0" applyAlignment="1" applyProtection="1">
      <alignment vertical="center"/>
      <protection locked="0"/>
    </xf>
    <xf numFmtId="0" fontId="0" fillId="3" borderId="2" xfId="0" applyFill="1" applyBorder="1" applyProtection="1">
      <protection locked="0"/>
    </xf>
    <xf numFmtId="3" fontId="14" fillId="5" borderId="2" xfId="0" applyNumberFormat="1" applyFont="1" applyFill="1" applyBorder="1" applyAlignment="1" applyProtection="1">
      <alignment horizontal="right" vertical="center" wrapText="1"/>
      <protection hidden="1"/>
    </xf>
    <xf numFmtId="3" fontId="12" fillId="5" borderId="2" xfId="0" applyNumberFormat="1" applyFont="1" applyFill="1" applyBorder="1" applyAlignment="1" applyProtection="1">
      <alignment horizontal="right" vertical="center" wrapText="1"/>
      <protection hidden="1"/>
    </xf>
    <xf numFmtId="3" fontId="15" fillId="5" borderId="2" xfId="0" applyNumberFormat="1" applyFont="1" applyFill="1" applyBorder="1" applyAlignment="1" applyProtection="1">
      <alignment horizontal="center" vertical="center" wrapText="1"/>
      <protection hidden="1"/>
    </xf>
    <xf numFmtId="3" fontId="12" fillId="0" borderId="2" xfId="0" applyNumberFormat="1" applyFont="1" applyBorder="1" applyAlignment="1" applyProtection="1">
      <alignment horizontal="right" vertical="center" wrapText="1"/>
      <protection hidden="1"/>
    </xf>
    <xf numFmtId="0" fontId="5" fillId="0" borderId="2" xfId="0" applyFont="1" applyBorder="1" applyAlignment="1" applyProtection="1">
      <alignment horizontal="left" vertical="center"/>
      <protection hidden="1"/>
    </xf>
    <xf numFmtId="0" fontId="0" fillId="0" borderId="2" xfId="0" applyFont="1" applyFill="1" applyBorder="1" applyAlignment="1" applyProtection="1">
      <alignment horizontal="left" vertical="center"/>
      <protection hidden="1"/>
    </xf>
    <xf numFmtId="0" fontId="6" fillId="0" borderId="0" xfId="0" applyFont="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10" fillId="4" borderId="2" xfId="0" applyFont="1" applyFill="1" applyBorder="1" applyAlignment="1" applyProtection="1">
      <alignment vertical="center" wrapText="1"/>
      <protection hidden="1"/>
    </xf>
    <xf numFmtId="0" fontId="11" fillId="4" borderId="2" xfId="0" applyFont="1" applyFill="1" applyBorder="1" applyAlignment="1" applyProtection="1">
      <alignment horizontal="center" vertical="center" wrapText="1"/>
      <protection hidden="1"/>
    </xf>
    <xf numFmtId="0" fontId="4" fillId="2" borderId="0" xfId="0" applyFont="1" applyFill="1" applyAlignment="1" applyProtection="1">
      <alignment horizontal="center" vertical="center"/>
      <protection hidden="1"/>
    </xf>
    <xf numFmtId="0" fontId="4" fillId="2" borderId="1" xfId="0" applyFont="1" applyFill="1" applyBorder="1" applyAlignment="1" applyProtection="1">
      <alignment horizontal="center" vertical="center"/>
      <protection hidden="1"/>
    </xf>
    <xf numFmtId="0" fontId="4" fillId="2" borderId="0" xfId="0" applyFont="1" applyFill="1" applyBorder="1" applyAlignment="1" applyProtection="1">
      <alignment horizontal="center" vertical="center"/>
      <protection hidden="1"/>
    </xf>
    <xf numFmtId="0" fontId="2" fillId="0" borderId="0" xfId="0" applyFont="1" applyAlignment="1" applyProtection="1">
      <alignment horizontal="left" vertical="top" wrapText="1"/>
      <protection hidden="1"/>
    </xf>
    <xf numFmtId="0" fontId="2" fillId="0" borderId="0" xfId="0" applyFont="1" applyAlignment="1" applyProtection="1">
      <alignment horizontal="left" vertical="center" wrapText="1"/>
      <protection hidden="1"/>
    </xf>
    <xf numFmtId="0" fontId="2" fillId="0" borderId="0" xfId="0" applyFont="1" applyAlignment="1" applyProtection="1">
      <alignment horizontal="left" vertical="center"/>
      <protection hidden="1"/>
    </xf>
    <xf numFmtId="0" fontId="7" fillId="0" borderId="2" xfId="0" applyFont="1" applyBorder="1" applyAlignment="1" applyProtection="1">
      <alignment horizontal="center" vertical="center" wrapText="1"/>
      <protection hidden="1"/>
    </xf>
    <xf numFmtId="0" fontId="0" fillId="0" borderId="2" xfId="0" applyFont="1" applyBorder="1" applyAlignment="1" applyProtection="1">
      <alignment horizontal="center" vertical="center"/>
      <protection hidden="1"/>
    </xf>
    <xf numFmtId="0" fontId="0" fillId="3" borderId="2" xfId="0" applyFont="1" applyFill="1" applyBorder="1" applyAlignment="1" applyProtection="1">
      <alignment horizontal="left" vertical="center"/>
      <protection locked="0"/>
    </xf>
    <xf numFmtId="0" fontId="0" fillId="3" borderId="0" xfId="0" applyFont="1" applyFill="1" applyBorder="1" applyAlignment="1" applyProtection="1">
      <alignment horizontal="center" vertical="center"/>
      <protection hidden="1"/>
    </xf>
    <xf numFmtId="0" fontId="7" fillId="0" borderId="3" xfId="0" applyFont="1" applyBorder="1" applyAlignment="1" applyProtection="1">
      <alignment horizontal="center" vertical="center" wrapText="1"/>
      <protection hidden="1"/>
    </xf>
    <xf numFmtId="0" fontId="7" fillId="0" borderId="4" xfId="0" applyFont="1" applyBorder="1" applyAlignment="1" applyProtection="1">
      <alignment horizontal="center" vertical="center" wrapText="1"/>
      <protection hidden="1"/>
    </xf>
    <xf numFmtId="0" fontId="7" fillId="0" borderId="5" xfId="0" applyFont="1" applyBorder="1" applyAlignment="1" applyProtection="1">
      <alignment horizontal="center" vertical="center" wrapText="1"/>
      <protection hidden="1"/>
    </xf>
    <xf numFmtId="0" fontId="7" fillId="0" borderId="6" xfId="0" applyFont="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hidden="1"/>
    </xf>
    <xf numFmtId="0" fontId="7" fillId="0" borderId="7"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20" fillId="0" borderId="0" xfId="0" applyFont="1" applyAlignment="1" applyProtection="1">
      <alignment horizontal="left" vertical="center" wrapText="1"/>
      <protection hidden="1"/>
    </xf>
    <xf numFmtId="0" fontId="16" fillId="0" borderId="0" xfId="0" applyFont="1" applyAlignment="1" applyProtection="1">
      <alignment horizontal="center" vertical="center"/>
      <protection hidden="1"/>
    </xf>
    <xf numFmtId="0" fontId="0" fillId="0" borderId="2" xfId="0" applyFont="1" applyFill="1" applyBorder="1" applyAlignment="1" applyProtection="1">
      <alignment horizontal="left" vertical="center"/>
      <protection locked="0"/>
    </xf>
    <xf numFmtId="0" fontId="2" fillId="0" borderId="0" xfId="2" applyFont="1" applyAlignment="1" applyProtection="1">
      <alignment horizontal="left" vertical="center" wrapText="1"/>
      <protection hidden="1"/>
    </xf>
    <xf numFmtId="0" fontId="22" fillId="0" borderId="0" xfId="2" applyFont="1" applyAlignment="1" applyProtection="1">
      <alignment horizontal="left" vertical="center" wrapText="1"/>
      <protection hidden="1"/>
    </xf>
    <xf numFmtId="0" fontId="3" fillId="0" borderId="8" xfId="0" applyFont="1" applyBorder="1" applyAlignment="1">
      <alignment horizontal="left"/>
    </xf>
    <xf numFmtId="0" fontId="3" fillId="0" borderId="9" xfId="0" applyFont="1" applyBorder="1" applyAlignment="1">
      <alignment horizontal="left"/>
    </xf>
    <xf numFmtId="0" fontId="3" fillId="0" borderId="10" xfId="0" applyFont="1" applyBorder="1" applyAlignment="1">
      <alignment horizontal="left"/>
    </xf>
    <xf numFmtId="0" fontId="4" fillId="2" borderId="0" xfId="2" applyFont="1" applyFill="1" applyAlignment="1" applyProtection="1">
      <alignment horizontal="center" vertical="center"/>
      <protection hidden="1"/>
    </xf>
    <xf numFmtId="0" fontId="4" fillId="2" borderId="1" xfId="2" applyFont="1" applyFill="1" applyBorder="1" applyAlignment="1" applyProtection="1">
      <alignment horizontal="center" vertical="center"/>
      <protection hidden="1"/>
    </xf>
    <xf numFmtId="0" fontId="1" fillId="0" borderId="2" xfId="2" applyFont="1" applyFill="1" applyBorder="1" applyAlignment="1" applyProtection="1">
      <alignment horizontal="left" vertical="center"/>
      <protection hidden="1"/>
    </xf>
    <xf numFmtId="0" fontId="6" fillId="0" borderId="0" xfId="2" applyFont="1" applyAlignment="1" applyProtection="1">
      <alignment horizontal="center" vertical="center"/>
      <protection hidden="1"/>
    </xf>
  </cellXfs>
  <cellStyles count="3">
    <cellStyle name="Normal" xfId="0" builtinId="0"/>
    <cellStyle name="Normal 2" xfId="2"/>
    <cellStyle name="Virgül" xfId="1" builtinId="3"/>
  </cellStyles>
  <dxfs count="0"/>
  <tableStyles count="0" defaultTableStyle="TableStyleMedium2" defaultPivotStyle="PivotStyleLight16"/>
  <colors>
    <mruColors>
      <color rgb="FF97E4FF"/>
      <color rgb="FF5BD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S23"/>
  <sheetViews>
    <sheetView tabSelected="1" workbookViewId="0">
      <selection activeCell="E16" sqref="E16"/>
    </sheetView>
  </sheetViews>
  <sheetFormatPr defaultColWidth="9.109375" defaultRowHeight="14.4" x14ac:dyDescent="0.3"/>
  <cols>
    <col min="1" max="1" width="18" style="4" customWidth="1"/>
    <col min="2" max="19" width="10.33203125" style="4" customWidth="1"/>
    <col min="20" max="16384" width="9.109375" style="4"/>
  </cols>
  <sheetData>
    <row r="1" spans="1:19" ht="18.75" customHeight="1" x14ac:dyDescent="0.3">
      <c r="A1" s="65" t="s">
        <v>0</v>
      </c>
      <c r="B1" s="65"/>
      <c r="C1" s="65"/>
      <c r="D1" s="65"/>
      <c r="E1" s="65"/>
      <c r="F1" s="65"/>
      <c r="G1" s="65"/>
      <c r="H1" s="65"/>
      <c r="I1" s="65"/>
      <c r="J1" s="65"/>
      <c r="K1" s="65"/>
      <c r="L1" s="65"/>
      <c r="M1" s="65"/>
      <c r="N1" s="65"/>
      <c r="O1" s="65"/>
      <c r="P1" s="65"/>
      <c r="Q1" s="65"/>
      <c r="R1" s="65"/>
      <c r="S1" s="65"/>
    </row>
    <row r="2" spans="1:19" ht="15.75" customHeight="1" x14ac:dyDescent="0.3">
      <c r="A2" s="66"/>
      <c r="B2" s="66"/>
      <c r="C2" s="67"/>
      <c r="D2" s="67"/>
      <c r="E2" s="67"/>
      <c r="F2" s="67"/>
      <c r="G2" s="67"/>
      <c r="H2" s="67"/>
      <c r="I2" s="67"/>
      <c r="J2" s="67"/>
      <c r="K2" s="67"/>
      <c r="L2" s="67"/>
      <c r="M2" s="67"/>
      <c r="N2" s="67"/>
      <c r="O2" s="67"/>
      <c r="P2" s="67"/>
      <c r="Q2" s="67"/>
      <c r="R2" s="67"/>
      <c r="S2" s="67"/>
    </row>
    <row r="3" spans="1:19" ht="15.6" x14ac:dyDescent="0.3">
      <c r="A3" s="59" t="s">
        <v>1</v>
      </c>
      <c r="B3" s="59"/>
      <c r="C3" s="60">
        <f>'EK-2'!C3</f>
        <v>0</v>
      </c>
      <c r="D3" s="60"/>
      <c r="E3" s="60"/>
      <c r="F3" s="60"/>
      <c r="G3" s="60"/>
      <c r="H3" s="60"/>
      <c r="I3" s="60"/>
      <c r="J3" s="60"/>
      <c r="K3" s="60"/>
      <c r="L3" s="60"/>
      <c r="M3" s="60"/>
      <c r="N3" s="60"/>
      <c r="O3" s="60"/>
      <c r="P3" s="60"/>
      <c r="Q3" s="60"/>
      <c r="R3" s="60"/>
      <c r="S3" s="60"/>
    </row>
    <row r="4" spans="1:19" ht="15.6" x14ac:dyDescent="0.3">
      <c r="A4" s="59" t="s">
        <v>2</v>
      </c>
      <c r="B4" s="59"/>
      <c r="C4" s="60">
        <f>'EK-2'!C4</f>
        <v>0</v>
      </c>
      <c r="D4" s="60"/>
      <c r="E4" s="60"/>
      <c r="F4" s="60"/>
      <c r="G4" s="60"/>
      <c r="H4" s="60"/>
      <c r="I4" s="60"/>
      <c r="J4" s="60"/>
      <c r="K4" s="60"/>
      <c r="L4" s="60"/>
      <c r="M4" s="60"/>
      <c r="N4" s="60"/>
      <c r="O4" s="60"/>
      <c r="P4" s="60"/>
      <c r="Q4" s="60"/>
      <c r="R4" s="60"/>
      <c r="S4" s="60"/>
    </row>
    <row r="5" spans="1:19" ht="15.6" x14ac:dyDescent="0.3">
      <c r="A5" s="59" t="s">
        <v>3</v>
      </c>
      <c r="B5" s="59"/>
      <c r="C5" s="60">
        <f>'EK-2'!C5</f>
        <v>0</v>
      </c>
      <c r="D5" s="60"/>
      <c r="E5" s="60"/>
      <c r="F5" s="60"/>
      <c r="G5" s="60"/>
      <c r="H5" s="60"/>
      <c r="I5" s="60"/>
      <c r="J5" s="60"/>
      <c r="K5" s="60"/>
      <c r="L5" s="60"/>
      <c r="M5" s="60"/>
      <c r="N5" s="60"/>
      <c r="O5" s="60"/>
      <c r="P5" s="60"/>
      <c r="Q5" s="60"/>
      <c r="R5" s="60"/>
      <c r="S5" s="60"/>
    </row>
    <row r="6" spans="1:19" ht="15.6" x14ac:dyDescent="0.3">
      <c r="A6" s="59" t="s">
        <v>4</v>
      </c>
      <c r="B6" s="59"/>
      <c r="C6" s="60">
        <f>'EK-2'!C6</f>
        <v>0</v>
      </c>
      <c r="D6" s="60"/>
      <c r="E6" s="60"/>
      <c r="F6" s="60"/>
      <c r="G6" s="60"/>
      <c r="H6" s="60"/>
      <c r="I6" s="60"/>
      <c r="J6" s="60"/>
      <c r="K6" s="60"/>
      <c r="L6" s="60"/>
      <c r="M6" s="60"/>
      <c r="N6" s="60"/>
      <c r="O6" s="60"/>
      <c r="P6" s="60"/>
      <c r="Q6" s="60"/>
      <c r="R6" s="60"/>
      <c r="S6" s="60"/>
    </row>
    <row r="7" spans="1:19" s="1" customFormat="1" ht="15.6" x14ac:dyDescent="0.3">
      <c r="A7" s="9"/>
      <c r="B7" s="9"/>
      <c r="C7" s="3"/>
      <c r="D7" s="3"/>
      <c r="E7" s="3"/>
      <c r="F7" s="3"/>
      <c r="G7" s="3"/>
      <c r="H7" s="3"/>
      <c r="I7" s="10"/>
      <c r="J7" s="10"/>
      <c r="K7" s="10"/>
      <c r="L7" s="10"/>
      <c r="M7" s="10"/>
      <c r="N7" s="10"/>
      <c r="O7" s="10"/>
      <c r="P7" s="10"/>
      <c r="Q7" s="10"/>
      <c r="R7" s="10"/>
      <c r="S7" s="10"/>
    </row>
    <row r="8" spans="1:19" s="11" customFormat="1" ht="18" x14ac:dyDescent="0.3">
      <c r="A8" s="61" t="s">
        <v>28</v>
      </c>
      <c r="B8" s="61"/>
      <c r="C8" s="61"/>
      <c r="D8" s="61"/>
      <c r="E8" s="61"/>
      <c r="F8" s="61"/>
      <c r="G8" s="61"/>
      <c r="H8" s="61"/>
      <c r="I8" s="61"/>
      <c r="J8" s="61"/>
      <c r="K8" s="61"/>
      <c r="L8" s="61"/>
      <c r="M8" s="61"/>
      <c r="N8" s="61"/>
      <c r="O8" s="61"/>
      <c r="P8" s="61"/>
      <c r="Q8" s="61"/>
      <c r="R8" s="61"/>
      <c r="S8" s="61"/>
    </row>
    <row r="9" spans="1:19" ht="15.6" x14ac:dyDescent="0.3">
      <c r="Q9" s="62"/>
      <c r="R9" s="62"/>
      <c r="S9" s="62"/>
    </row>
    <row r="10" spans="1:19" s="13" customFormat="1" ht="19.5" customHeight="1" x14ac:dyDescent="0.3">
      <c r="A10" s="63" t="s">
        <v>29</v>
      </c>
      <c r="B10" s="64" t="s">
        <v>30</v>
      </c>
      <c r="C10" s="64"/>
      <c r="D10" s="64"/>
      <c r="E10" s="64"/>
      <c r="F10" s="64"/>
      <c r="G10" s="64"/>
      <c r="H10" s="64"/>
      <c r="I10" s="64"/>
      <c r="J10" s="64"/>
      <c r="K10" s="64"/>
      <c r="L10" s="64"/>
      <c r="M10" s="64"/>
      <c r="N10" s="64"/>
      <c r="O10" s="64"/>
      <c r="P10" s="64"/>
      <c r="Q10" s="64"/>
      <c r="R10" s="12"/>
      <c r="S10" s="12" t="s">
        <v>31</v>
      </c>
    </row>
    <row r="11" spans="1:19" s="13" customFormat="1" ht="19.5" customHeight="1" x14ac:dyDescent="0.3">
      <c r="A11" s="63"/>
      <c r="B11" s="14">
        <v>1</v>
      </c>
      <c r="C11" s="14">
        <v>2</v>
      </c>
      <c r="D11" s="14">
        <v>3</v>
      </c>
      <c r="E11" s="14">
        <v>4</v>
      </c>
      <c r="F11" s="14">
        <v>5</v>
      </c>
      <c r="G11" s="14">
        <v>6</v>
      </c>
      <c r="H11" s="14">
        <v>7</v>
      </c>
      <c r="I11" s="14">
        <v>8</v>
      </c>
      <c r="J11" s="14">
        <v>9</v>
      </c>
      <c r="K11" s="12">
        <v>10</v>
      </c>
      <c r="L11" s="12">
        <v>11</v>
      </c>
      <c r="M11" s="12">
        <v>12</v>
      </c>
      <c r="N11" s="12">
        <v>13</v>
      </c>
      <c r="O11" s="12">
        <v>14</v>
      </c>
      <c r="P11" s="12">
        <v>15</v>
      </c>
      <c r="Q11" s="12">
        <v>16</v>
      </c>
      <c r="R11" s="12">
        <v>17</v>
      </c>
      <c r="S11" s="12" t="s">
        <v>32</v>
      </c>
    </row>
    <row r="12" spans="1:19" s="13" customFormat="1" ht="18.75" customHeight="1" x14ac:dyDescent="0.3">
      <c r="A12" s="15" t="s">
        <v>33</v>
      </c>
      <c r="B12" s="16">
        <f>('EK-2'!$G$17+'EK-2'!$H$17)/60*8</f>
        <v>0</v>
      </c>
      <c r="C12" s="16">
        <f>('EK-2'!$G$17+'EK-2'!$H$17)/60*6</f>
        <v>0</v>
      </c>
      <c r="D12" s="16">
        <f>('EK-2'!$G$17+'EK-2'!$H$17)/60*6</f>
        <v>0</v>
      </c>
      <c r="E12" s="16">
        <f>('EK-2'!$G$17+'EK-2'!$H$17)/60*6</f>
        <v>0</v>
      </c>
      <c r="F12" s="16">
        <f>('EK-2'!$G$17+'EK-2'!$H$17)/60*6</f>
        <v>0</v>
      </c>
      <c r="G12" s="16">
        <f>('EK-2'!$G$17+'EK-2'!$H$17)/60*6</f>
        <v>0</v>
      </c>
      <c r="H12" s="16">
        <f>('EK-2'!$G$17+'EK-2'!$H$17)/60*6</f>
        <v>0</v>
      </c>
      <c r="I12" s="16">
        <f>('EK-2'!$G$17+'EK-2'!$H$17)/60*6</f>
        <v>0</v>
      </c>
      <c r="J12" s="16">
        <f>('EK-2'!$G$17+'EK-2'!$H$17)/60*6</f>
        <v>0</v>
      </c>
      <c r="K12" s="16">
        <f>('EK-2'!$G$17+'EK-2'!$H$17)/60*4</f>
        <v>0</v>
      </c>
      <c r="L12" s="55"/>
      <c r="M12" s="56"/>
      <c r="N12" s="56"/>
      <c r="O12" s="56"/>
      <c r="P12" s="56"/>
      <c r="Q12" s="56"/>
      <c r="R12" s="56"/>
      <c r="S12" s="16">
        <f>SUM(B12:Q12)</f>
        <v>0</v>
      </c>
    </row>
    <row r="13" spans="1:19" s="13" customFormat="1" ht="18.75" customHeight="1" x14ac:dyDescent="0.3">
      <c r="A13" s="15" t="s">
        <v>34</v>
      </c>
      <c r="B13" s="57" t="s">
        <v>35</v>
      </c>
      <c r="C13" s="57"/>
      <c r="D13" s="57"/>
      <c r="E13" s="57"/>
      <c r="F13" s="57"/>
      <c r="G13" s="57"/>
      <c r="H13" s="57"/>
      <c r="I13" s="57"/>
      <c r="J13" s="57"/>
      <c r="K13" s="57"/>
      <c r="L13" s="16">
        <f>('EK-3'!$E$13)/6</f>
        <v>0</v>
      </c>
      <c r="M13" s="16">
        <f>('EK-3'!$E$13)/6</f>
        <v>0</v>
      </c>
      <c r="N13" s="16">
        <f>('EK-3'!$E$13)/6</f>
        <v>0</v>
      </c>
      <c r="O13" s="16">
        <f>('EK-3'!$E$13)/6</f>
        <v>0</v>
      </c>
      <c r="P13" s="16">
        <f>('EK-3'!$E$13)/6</f>
        <v>0</v>
      </c>
      <c r="Q13" s="16">
        <f>('EK-3'!$E$13)/6</f>
        <v>0</v>
      </c>
      <c r="R13" s="17"/>
      <c r="S13" s="16">
        <f>SUM(L13:Q13)</f>
        <v>0</v>
      </c>
    </row>
    <row r="14" spans="1:19" s="13" customFormat="1" ht="18.75" customHeight="1" x14ac:dyDescent="0.3">
      <c r="A14" s="15" t="s">
        <v>36</v>
      </c>
      <c r="B14" s="18"/>
      <c r="C14" s="19">
        <f>$R$14/15</f>
        <v>8960</v>
      </c>
      <c r="D14" s="19">
        <f t="shared" ref="D14:Q14" si="0">$R$14/15</f>
        <v>8960</v>
      </c>
      <c r="E14" s="19">
        <f t="shared" si="0"/>
        <v>8960</v>
      </c>
      <c r="F14" s="19">
        <f t="shared" si="0"/>
        <v>8960</v>
      </c>
      <c r="G14" s="19">
        <f t="shared" si="0"/>
        <v>8960</v>
      </c>
      <c r="H14" s="19">
        <f t="shared" si="0"/>
        <v>8960</v>
      </c>
      <c r="I14" s="19">
        <f t="shared" si="0"/>
        <v>8960</v>
      </c>
      <c r="J14" s="19">
        <f t="shared" si="0"/>
        <v>8960</v>
      </c>
      <c r="K14" s="19">
        <f t="shared" si="0"/>
        <v>8960</v>
      </c>
      <c r="L14" s="19">
        <f>$R$14/15+'EK-4'!E13</f>
        <v>8960</v>
      </c>
      <c r="M14" s="19">
        <f t="shared" si="0"/>
        <v>8960</v>
      </c>
      <c r="N14" s="19">
        <f t="shared" si="0"/>
        <v>8960</v>
      </c>
      <c r="O14" s="19">
        <f t="shared" si="0"/>
        <v>8960</v>
      </c>
      <c r="P14" s="19">
        <f t="shared" si="0"/>
        <v>8960</v>
      </c>
      <c r="Q14" s="19">
        <f t="shared" si="0"/>
        <v>8960</v>
      </c>
      <c r="R14" s="16">
        <f>'EK-4'!E12/2</f>
        <v>134400</v>
      </c>
      <c r="S14" s="16">
        <f>SUM(C14:R14)</f>
        <v>268800</v>
      </c>
    </row>
    <row r="15" spans="1:19" s="20" customFormat="1" ht="18.75" customHeight="1" x14ac:dyDescent="0.3">
      <c r="A15" s="37" t="s">
        <v>37</v>
      </c>
      <c r="B15" s="38">
        <f t="shared" ref="B15:K15" si="1">SUM(B12,B14)</f>
        <v>0</v>
      </c>
      <c r="C15" s="38">
        <f t="shared" si="1"/>
        <v>8960</v>
      </c>
      <c r="D15" s="38">
        <f t="shared" si="1"/>
        <v>8960</v>
      </c>
      <c r="E15" s="38">
        <f t="shared" si="1"/>
        <v>8960</v>
      </c>
      <c r="F15" s="38">
        <f t="shared" si="1"/>
        <v>8960</v>
      </c>
      <c r="G15" s="38">
        <f t="shared" si="1"/>
        <v>8960</v>
      </c>
      <c r="H15" s="38">
        <f t="shared" si="1"/>
        <v>8960</v>
      </c>
      <c r="I15" s="38">
        <f t="shared" si="1"/>
        <v>8960</v>
      </c>
      <c r="J15" s="38">
        <f>SUM(J12,J14)</f>
        <v>8960</v>
      </c>
      <c r="K15" s="38">
        <f t="shared" si="1"/>
        <v>8960</v>
      </c>
      <c r="L15" s="38">
        <f t="shared" ref="L15:R15" si="2">SUM(L13,L14)</f>
        <v>8960</v>
      </c>
      <c r="M15" s="38">
        <f t="shared" si="2"/>
        <v>8960</v>
      </c>
      <c r="N15" s="38">
        <f t="shared" si="2"/>
        <v>8960</v>
      </c>
      <c r="O15" s="38">
        <f t="shared" si="2"/>
        <v>8960</v>
      </c>
      <c r="P15" s="38">
        <f t="shared" si="2"/>
        <v>8960</v>
      </c>
      <c r="Q15" s="38">
        <f t="shared" si="2"/>
        <v>8960</v>
      </c>
      <c r="R15" s="38">
        <f t="shared" si="2"/>
        <v>134400</v>
      </c>
      <c r="S15" s="38">
        <f>SUM(S12:S14)</f>
        <v>268800</v>
      </c>
    </row>
    <row r="16" spans="1:19" s="13" customFormat="1" ht="18.75" customHeight="1" x14ac:dyDescent="0.3">
      <c r="A16" s="15" t="s">
        <v>38</v>
      </c>
      <c r="B16" s="16">
        <f>B15-B17</f>
        <v>0</v>
      </c>
      <c r="C16" s="16">
        <f>C15-C17</f>
        <v>8960</v>
      </c>
      <c r="D16" s="16">
        <f t="shared" ref="D16:R16" si="3">D15-D17</f>
        <v>8960</v>
      </c>
      <c r="E16" s="16">
        <f t="shared" si="3"/>
        <v>8960</v>
      </c>
      <c r="F16" s="16">
        <f t="shared" si="3"/>
        <v>8960</v>
      </c>
      <c r="G16" s="16">
        <f t="shared" si="3"/>
        <v>8960</v>
      </c>
      <c r="H16" s="16">
        <f t="shared" si="3"/>
        <v>8960</v>
      </c>
      <c r="I16" s="16">
        <f t="shared" si="3"/>
        <v>8960</v>
      </c>
      <c r="J16" s="16">
        <f t="shared" si="3"/>
        <v>8960</v>
      </c>
      <c r="K16" s="16">
        <f t="shared" si="3"/>
        <v>8960</v>
      </c>
      <c r="L16" s="16">
        <f t="shared" si="3"/>
        <v>8960</v>
      </c>
      <c r="M16" s="16">
        <f t="shared" si="3"/>
        <v>8960</v>
      </c>
      <c r="N16" s="16">
        <f t="shared" si="3"/>
        <v>8960</v>
      </c>
      <c r="O16" s="16">
        <f t="shared" si="3"/>
        <v>8960</v>
      </c>
      <c r="P16" s="16">
        <f t="shared" si="3"/>
        <v>8960</v>
      </c>
      <c r="Q16" s="16">
        <f t="shared" si="3"/>
        <v>8960</v>
      </c>
      <c r="R16" s="16">
        <f t="shared" si="3"/>
        <v>134400</v>
      </c>
      <c r="S16" s="16">
        <f>SUM(B16:R16)</f>
        <v>268800</v>
      </c>
    </row>
    <row r="17" spans="1:19" s="13" customFormat="1" ht="18.75" customHeight="1" x14ac:dyDescent="0.3">
      <c r="A17" s="15" t="s">
        <v>39</v>
      </c>
      <c r="B17" s="16">
        <f t="shared" ref="B17:K17" si="4">B12*0.25</f>
        <v>0</v>
      </c>
      <c r="C17" s="16">
        <f t="shared" si="4"/>
        <v>0</v>
      </c>
      <c r="D17" s="16">
        <f t="shared" si="4"/>
        <v>0</v>
      </c>
      <c r="E17" s="16">
        <f t="shared" si="4"/>
        <v>0</v>
      </c>
      <c r="F17" s="16">
        <f t="shared" si="4"/>
        <v>0</v>
      </c>
      <c r="G17" s="16">
        <f t="shared" si="4"/>
        <v>0</v>
      </c>
      <c r="H17" s="16">
        <f t="shared" si="4"/>
        <v>0</v>
      </c>
      <c r="I17" s="16">
        <f t="shared" si="4"/>
        <v>0</v>
      </c>
      <c r="J17" s="16">
        <f t="shared" si="4"/>
        <v>0</v>
      </c>
      <c r="K17" s="16">
        <f t="shared" si="4"/>
        <v>0</v>
      </c>
      <c r="L17" s="55"/>
      <c r="M17" s="58"/>
      <c r="N17" s="58"/>
      <c r="O17" s="58"/>
      <c r="P17" s="58"/>
      <c r="Q17" s="58"/>
      <c r="R17" s="58"/>
      <c r="S17" s="16">
        <f>SUM(B17:K17)</f>
        <v>0</v>
      </c>
    </row>
    <row r="19" spans="1:19" x14ac:dyDescent="0.3">
      <c r="A19" s="21" t="s">
        <v>40</v>
      </c>
    </row>
    <row r="20" spans="1:19" x14ac:dyDescent="0.3">
      <c r="A20" s="21" t="s">
        <v>41</v>
      </c>
    </row>
    <row r="23" spans="1:19" x14ac:dyDescent="0.3">
      <c r="A23" s="21"/>
    </row>
  </sheetData>
  <sheetProtection algorithmName="SHA-512" hashValue="TdJb/3Dns4ZMuaBSUO6dz/Z4r1RK1r0ma3N2UTkca5DCNvwxD83cN7XwDNP9xBh9bEb1nvoQELLraETlyxl7Yg==" saltValue="10lrE/PDpTFCC+Ew2cOXbg==" spinCount="100000" sheet="1" objects="1" scenarios="1"/>
  <mergeCells count="16">
    <mergeCell ref="A5:B5"/>
    <mergeCell ref="C5:S5"/>
    <mergeCell ref="A1:S2"/>
    <mergeCell ref="A3:B3"/>
    <mergeCell ref="C3:S3"/>
    <mergeCell ref="A4:B4"/>
    <mergeCell ref="C4:S4"/>
    <mergeCell ref="L12:R12"/>
    <mergeCell ref="B13:K13"/>
    <mergeCell ref="L17:R17"/>
    <mergeCell ref="A6:B6"/>
    <mergeCell ref="C6:S6"/>
    <mergeCell ref="A8:S8"/>
    <mergeCell ref="Q9:S9"/>
    <mergeCell ref="A10:A11"/>
    <mergeCell ref="B10:Q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J24"/>
  <sheetViews>
    <sheetView workbookViewId="0">
      <selection activeCell="E14" sqref="E14"/>
    </sheetView>
  </sheetViews>
  <sheetFormatPr defaultRowHeight="14.4" x14ac:dyDescent="0.3"/>
  <cols>
    <col min="1" max="1" width="8.88671875" style="51"/>
    <col min="2" max="2" width="17.6640625" style="51" customWidth="1"/>
    <col min="3" max="3" width="18.88671875" style="51" customWidth="1"/>
    <col min="4" max="4" width="12" style="51" customWidth="1"/>
    <col min="5" max="5" width="15.109375" style="51" customWidth="1"/>
    <col min="6" max="6" width="13.5546875" style="51" customWidth="1"/>
    <col min="7" max="8" width="21.44140625" style="51" customWidth="1"/>
    <col min="9" max="16384" width="8.88671875" style="51"/>
  </cols>
  <sheetData>
    <row r="1" spans="1:8" s="44" customFormat="1" x14ac:dyDescent="0.3">
      <c r="A1" s="65" t="s">
        <v>0</v>
      </c>
      <c r="B1" s="65"/>
      <c r="C1" s="65"/>
      <c r="D1" s="65"/>
      <c r="E1" s="65"/>
      <c r="F1" s="65"/>
      <c r="G1" s="65"/>
      <c r="H1" s="65"/>
    </row>
    <row r="2" spans="1:8" s="44" customFormat="1" x14ac:dyDescent="0.3">
      <c r="A2" s="66"/>
      <c r="B2" s="66"/>
      <c r="C2" s="66"/>
      <c r="D2" s="66"/>
      <c r="E2" s="66"/>
      <c r="F2" s="66"/>
      <c r="G2" s="66"/>
      <c r="H2" s="66"/>
    </row>
    <row r="3" spans="1:8" ht="25.5" customHeight="1" x14ac:dyDescent="0.3">
      <c r="A3" s="59" t="s">
        <v>1</v>
      </c>
      <c r="B3" s="59"/>
      <c r="C3" s="73"/>
      <c r="D3" s="73"/>
      <c r="E3" s="73"/>
      <c r="F3" s="73"/>
      <c r="G3" s="73"/>
      <c r="H3" s="73"/>
    </row>
    <row r="4" spans="1:8" ht="25.5" customHeight="1" x14ac:dyDescent="0.3">
      <c r="A4" s="59" t="s">
        <v>2</v>
      </c>
      <c r="B4" s="59"/>
      <c r="C4" s="73"/>
      <c r="D4" s="73"/>
      <c r="E4" s="73"/>
      <c r="F4" s="73"/>
      <c r="G4" s="73"/>
      <c r="H4" s="73"/>
    </row>
    <row r="5" spans="1:8" ht="25.5" customHeight="1" x14ac:dyDescent="0.3">
      <c r="A5" s="59" t="s">
        <v>3</v>
      </c>
      <c r="B5" s="59"/>
      <c r="C5" s="73"/>
      <c r="D5" s="73"/>
      <c r="E5" s="73"/>
      <c r="F5" s="73"/>
      <c r="G5" s="73"/>
      <c r="H5" s="73"/>
    </row>
    <row r="6" spans="1:8" ht="25.5" customHeight="1" x14ac:dyDescent="0.3">
      <c r="A6" s="59" t="s">
        <v>4</v>
      </c>
      <c r="B6" s="59"/>
      <c r="C6" s="73"/>
      <c r="D6" s="73"/>
      <c r="E6" s="73"/>
      <c r="F6" s="73"/>
      <c r="G6" s="73"/>
      <c r="H6" s="73"/>
    </row>
    <row r="7" spans="1:8" s="44" customFormat="1" x14ac:dyDescent="0.3"/>
    <row r="8" spans="1:8" s="4" customFormat="1" ht="18" x14ac:dyDescent="0.3">
      <c r="A8" s="61" t="s">
        <v>5</v>
      </c>
      <c r="B8" s="61"/>
      <c r="C8" s="61"/>
      <c r="D8" s="61"/>
      <c r="E8" s="61"/>
      <c r="F8" s="61"/>
      <c r="G8" s="61"/>
      <c r="H8" s="61"/>
    </row>
    <row r="9" spans="1:8" s="4" customFormat="1" x14ac:dyDescent="0.3">
      <c r="B9" s="5"/>
      <c r="C9" s="74" t="s">
        <v>6</v>
      </c>
      <c r="D9" s="74"/>
      <c r="E9" s="74"/>
      <c r="F9" s="74"/>
      <c r="G9" s="5"/>
      <c r="H9" s="5"/>
    </row>
    <row r="10" spans="1:8" s="44" customFormat="1" x14ac:dyDescent="0.3"/>
    <row r="11" spans="1:8" s="4" customFormat="1" ht="26.25" customHeight="1" x14ac:dyDescent="0.3">
      <c r="A11" s="75" t="s">
        <v>7</v>
      </c>
      <c r="B11" s="76"/>
      <c r="C11" s="77"/>
      <c r="D11" s="71" t="s">
        <v>8</v>
      </c>
      <c r="E11" s="71" t="s">
        <v>9</v>
      </c>
      <c r="F11" s="71" t="s">
        <v>10</v>
      </c>
      <c r="G11" s="71" t="s">
        <v>11</v>
      </c>
      <c r="H11" s="71"/>
    </row>
    <row r="12" spans="1:8" s="4" customFormat="1" ht="31.2" x14ac:dyDescent="0.3">
      <c r="A12" s="78"/>
      <c r="B12" s="79"/>
      <c r="C12" s="80"/>
      <c r="D12" s="71"/>
      <c r="E12" s="71"/>
      <c r="F12" s="71"/>
      <c r="G12" s="40" t="s">
        <v>12</v>
      </c>
      <c r="H12" s="40" t="s">
        <v>13</v>
      </c>
    </row>
    <row r="13" spans="1:8" ht="21.75" customHeight="1" x14ac:dyDescent="0.3">
      <c r="A13" s="71" t="s">
        <v>14</v>
      </c>
      <c r="B13" s="71"/>
      <c r="C13" s="6" t="s">
        <v>15</v>
      </c>
      <c r="D13" s="52"/>
      <c r="E13" s="45">
        <v>3440</v>
      </c>
      <c r="F13" s="46">
        <v>60</v>
      </c>
      <c r="G13" s="47">
        <f>D13*E13*F13*0.75</f>
        <v>0</v>
      </c>
      <c r="H13" s="47">
        <f>D13*E13*F13*0.25</f>
        <v>0</v>
      </c>
    </row>
    <row r="14" spans="1:8" ht="21.75" customHeight="1" x14ac:dyDescent="0.3">
      <c r="A14" s="71"/>
      <c r="B14" s="71"/>
      <c r="C14" s="6" t="s">
        <v>16</v>
      </c>
      <c r="D14" s="52"/>
      <c r="E14" s="45">
        <v>10580</v>
      </c>
      <c r="F14" s="46">
        <v>60</v>
      </c>
      <c r="G14" s="47">
        <f>D14*E14*F14*0.75</f>
        <v>0</v>
      </c>
      <c r="H14" s="47">
        <f t="shared" ref="H14:H16" si="0">D14*E14*F14*0.25</f>
        <v>0</v>
      </c>
    </row>
    <row r="15" spans="1:8" ht="21.75" customHeight="1" x14ac:dyDescent="0.3">
      <c r="A15" s="71" t="s">
        <v>17</v>
      </c>
      <c r="B15" s="71"/>
      <c r="C15" s="6" t="s">
        <v>15</v>
      </c>
      <c r="D15" s="52"/>
      <c r="E15" s="45">
        <v>3440</v>
      </c>
      <c r="F15" s="46">
        <v>48</v>
      </c>
      <c r="G15" s="47">
        <f>D15*E15*F15*0.75</f>
        <v>0</v>
      </c>
      <c r="H15" s="47">
        <f t="shared" si="0"/>
        <v>0</v>
      </c>
    </row>
    <row r="16" spans="1:8" ht="21.75" customHeight="1" x14ac:dyDescent="0.3">
      <c r="A16" s="71"/>
      <c r="B16" s="71"/>
      <c r="C16" s="6" t="s">
        <v>16</v>
      </c>
      <c r="D16" s="52"/>
      <c r="E16" s="45">
        <v>10580</v>
      </c>
      <c r="F16" s="46">
        <v>48</v>
      </c>
      <c r="G16" s="47">
        <f>D16*E16*F16*0.75</f>
        <v>0</v>
      </c>
      <c r="H16" s="47">
        <f t="shared" si="0"/>
        <v>0</v>
      </c>
    </row>
    <row r="17" spans="1:10" ht="21.75" customHeight="1" x14ac:dyDescent="0.3">
      <c r="A17" s="72"/>
      <c r="B17" s="72"/>
      <c r="C17" s="7" t="s">
        <v>18</v>
      </c>
      <c r="D17" s="22">
        <f>SUM(D13:D16)</f>
        <v>0</v>
      </c>
      <c r="E17" s="48"/>
      <c r="F17" s="48"/>
      <c r="G17" s="49">
        <f>SUM(G13:G16)</f>
        <v>0</v>
      </c>
      <c r="H17" s="49">
        <f>SUM(H13:H16)</f>
        <v>0</v>
      </c>
    </row>
    <row r="18" spans="1:10" s="44" customFormat="1" x14ac:dyDescent="0.3"/>
    <row r="19" spans="1:10" s="44" customFormat="1" x14ac:dyDescent="0.3"/>
    <row r="20" spans="1:10" s="34" customFormat="1" ht="32.25" customHeight="1" x14ac:dyDescent="0.3">
      <c r="A20" s="8" t="s">
        <v>19</v>
      </c>
      <c r="B20" s="68" t="s">
        <v>20</v>
      </c>
      <c r="C20" s="68"/>
      <c r="D20" s="68"/>
      <c r="E20" s="68"/>
      <c r="F20" s="68"/>
      <c r="G20" s="68"/>
      <c r="H20" s="68"/>
    </row>
    <row r="21" spans="1:10" s="34" customFormat="1" ht="20.25" customHeight="1" x14ac:dyDescent="0.3">
      <c r="A21" s="8" t="s">
        <v>21</v>
      </c>
      <c r="B21" s="68" t="s">
        <v>22</v>
      </c>
      <c r="C21" s="68"/>
      <c r="D21" s="68"/>
      <c r="E21" s="68"/>
      <c r="F21" s="68"/>
      <c r="G21" s="68"/>
      <c r="H21" s="68"/>
    </row>
    <row r="22" spans="1:10" s="34" customFormat="1" ht="20.25" customHeight="1" x14ac:dyDescent="0.3">
      <c r="A22" s="8" t="s">
        <v>23</v>
      </c>
      <c r="B22" s="68" t="s">
        <v>24</v>
      </c>
      <c r="C22" s="68"/>
      <c r="D22" s="68"/>
      <c r="E22" s="68"/>
      <c r="F22" s="68"/>
      <c r="G22" s="68"/>
      <c r="H22" s="68"/>
    </row>
    <row r="23" spans="1:10" s="34" customFormat="1" ht="16.5" customHeight="1" x14ac:dyDescent="0.3">
      <c r="A23" s="8" t="s">
        <v>25</v>
      </c>
      <c r="B23" s="68" t="s">
        <v>26</v>
      </c>
      <c r="C23" s="68"/>
      <c r="D23" s="68"/>
      <c r="E23" s="68"/>
      <c r="F23" s="68"/>
      <c r="G23" s="68"/>
      <c r="H23" s="68"/>
    </row>
    <row r="24" spans="1:10" s="4" customFormat="1" ht="36.75" customHeight="1" x14ac:dyDescent="0.3">
      <c r="A24" s="39" t="s">
        <v>27</v>
      </c>
      <c r="B24" s="69" t="s">
        <v>56</v>
      </c>
      <c r="C24" s="70"/>
      <c r="D24" s="70"/>
      <c r="E24" s="70"/>
      <c r="F24" s="70"/>
      <c r="G24" s="70"/>
      <c r="H24" s="70"/>
      <c r="I24" s="21"/>
      <c r="J24" s="21"/>
    </row>
  </sheetData>
  <sheetProtection algorithmName="SHA-512" hashValue="PRV8cYcI0Ay8yFhdzfvodoNW+MKX+30nlYvBXSR4+Tau49ft8q3Ged6FKn+K6Gv94WDTsK8iSfB6GtgvnNCTmA==" saltValue="k67REzc2Pswts/5x+/SZAQ==" spinCount="100000" sheet="1" objects="1" scenarios="1"/>
  <mergeCells count="24">
    <mergeCell ref="A5:B5"/>
    <mergeCell ref="C5:H5"/>
    <mergeCell ref="A1:H2"/>
    <mergeCell ref="A3:B3"/>
    <mergeCell ref="C3:H3"/>
    <mergeCell ref="A4:B4"/>
    <mergeCell ref="C4:H4"/>
    <mergeCell ref="A6:B6"/>
    <mergeCell ref="C6:H6"/>
    <mergeCell ref="A8:H8"/>
    <mergeCell ref="C9:F9"/>
    <mergeCell ref="A11:C12"/>
    <mergeCell ref="D11:D12"/>
    <mergeCell ref="E11:E12"/>
    <mergeCell ref="F11:F12"/>
    <mergeCell ref="G11:H11"/>
    <mergeCell ref="B22:H22"/>
    <mergeCell ref="B23:H23"/>
    <mergeCell ref="B24:H24"/>
    <mergeCell ref="A13:B14"/>
    <mergeCell ref="A15:B16"/>
    <mergeCell ref="A17:B17"/>
    <mergeCell ref="B20:H20"/>
    <mergeCell ref="B21:H2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A1:E23"/>
  <sheetViews>
    <sheetView workbookViewId="0">
      <selection activeCell="A15" sqref="A15:E23"/>
    </sheetView>
  </sheetViews>
  <sheetFormatPr defaultRowHeight="14.4" x14ac:dyDescent="0.3"/>
  <cols>
    <col min="1" max="2" width="30" style="51" customWidth="1"/>
    <col min="3" max="3" width="47.5546875" style="51" customWidth="1"/>
    <col min="4" max="5" width="20.33203125" style="51" customWidth="1"/>
    <col min="6" max="16384" width="8.88671875" style="51"/>
  </cols>
  <sheetData>
    <row r="1" spans="1:5" s="44" customFormat="1" x14ac:dyDescent="0.3">
      <c r="A1" s="65" t="s">
        <v>0</v>
      </c>
      <c r="B1" s="65"/>
      <c r="C1" s="65"/>
      <c r="D1" s="65"/>
      <c r="E1" s="65"/>
    </row>
    <row r="2" spans="1:5" s="44" customFormat="1" x14ac:dyDescent="0.3">
      <c r="A2" s="66"/>
      <c r="B2" s="66"/>
      <c r="C2" s="66"/>
      <c r="D2" s="66"/>
      <c r="E2" s="66"/>
    </row>
    <row r="3" spans="1:5" x14ac:dyDescent="0.3">
      <c r="A3" s="22" t="s">
        <v>1</v>
      </c>
      <c r="B3" s="84">
        <f>'EK-2'!C3</f>
        <v>0</v>
      </c>
      <c r="C3" s="84"/>
      <c r="D3" s="84"/>
      <c r="E3" s="84"/>
    </row>
    <row r="4" spans="1:5" x14ac:dyDescent="0.3">
      <c r="A4" s="22" t="s">
        <v>2</v>
      </c>
      <c r="B4" s="84">
        <f>'EK-2'!C4</f>
        <v>0</v>
      </c>
      <c r="C4" s="84"/>
      <c r="D4" s="84"/>
      <c r="E4" s="84"/>
    </row>
    <row r="5" spans="1:5" x14ac:dyDescent="0.3">
      <c r="A5" s="22" t="s">
        <v>3</v>
      </c>
      <c r="B5" s="84">
        <f>'EK-2'!C5</f>
        <v>0</v>
      </c>
      <c r="C5" s="84"/>
      <c r="D5" s="84"/>
      <c r="E5" s="84"/>
    </row>
    <row r="6" spans="1:5" x14ac:dyDescent="0.3">
      <c r="A6" s="22" t="s">
        <v>4</v>
      </c>
      <c r="B6" s="84">
        <f>'EK-2'!C6</f>
        <v>0</v>
      </c>
      <c r="C6" s="84"/>
      <c r="D6" s="84"/>
      <c r="E6" s="84"/>
    </row>
    <row r="7" spans="1:5" s="44" customFormat="1" x14ac:dyDescent="0.3">
      <c r="A7" s="2"/>
      <c r="B7" s="3"/>
      <c r="C7" s="3"/>
      <c r="D7" s="3"/>
      <c r="E7" s="3"/>
    </row>
    <row r="8" spans="1:5" s="44" customFormat="1" ht="17.399999999999999" x14ac:dyDescent="0.3">
      <c r="A8" s="83" t="s">
        <v>42</v>
      </c>
      <c r="B8" s="83"/>
      <c r="C8" s="83"/>
      <c r="D8" s="83"/>
      <c r="E8" s="83"/>
    </row>
    <row r="9" spans="1:5" s="44" customFormat="1" x14ac:dyDescent="0.3">
      <c r="A9" s="23"/>
      <c r="B9" s="23"/>
      <c r="C9" s="24" t="s">
        <v>6</v>
      </c>
      <c r="D9" s="23"/>
      <c r="E9" s="23"/>
    </row>
    <row r="10" spans="1:5" s="44" customFormat="1" x14ac:dyDescent="0.3">
      <c r="A10" s="23"/>
      <c r="B10" s="23"/>
      <c r="C10" s="23"/>
      <c r="D10" s="23"/>
      <c r="E10" s="23"/>
    </row>
    <row r="11" spans="1:5" s="44" customFormat="1" ht="25.5" customHeight="1" x14ac:dyDescent="0.3">
      <c r="A11" s="81" t="s">
        <v>43</v>
      </c>
      <c r="B11" s="81" t="s">
        <v>44</v>
      </c>
      <c r="C11" s="41" t="s">
        <v>45</v>
      </c>
      <c r="D11" s="81" t="s">
        <v>46</v>
      </c>
      <c r="E11" s="81" t="s">
        <v>47</v>
      </c>
    </row>
    <row r="12" spans="1:5" s="44" customFormat="1" ht="25.5" customHeight="1" x14ac:dyDescent="0.3">
      <c r="A12" s="81"/>
      <c r="B12" s="81"/>
      <c r="C12" s="25" t="s">
        <v>57</v>
      </c>
      <c r="D12" s="81"/>
      <c r="E12" s="81"/>
    </row>
    <row r="13" spans="1:5" ht="19.5" customHeight="1" x14ac:dyDescent="0.3">
      <c r="A13" s="54"/>
      <c r="B13" s="46">
        <f>'EK-2'!D17</f>
        <v>0</v>
      </c>
      <c r="C13" s="50">
        <f>10008*2</f>
        <v>20016</v>
      </c>
      <c r="D13" s="46">
        <v>36</v>
      </c>
      <c r="E13" s="50">
        <f>B13*C13*D13</f>
        <v>0</v>
      </c>
    </row>
    <row r="14" spans="1:5" x14ac:dyDescent="0.3">
      <c r="A14" s="53"/>
      <c r="B14" s="53"/>
      <c r="C14" s="53"/>
      <c r="D14" s="53"/>
      <c r="E14" s="53"/>
    </row>
    <row r="15" spans="1:5" s="44" customFormat="1" ht="15" customHeight="1" x14ac:dyDescent="0.3">
      <c r="A15" s="82" t="s">
        <v>61</v>
      </c>
      <c r="B15" s="82"/>
      <c r="C15" s="82"/>
      <c r="D15" s="82"/>
      <c r="E15" s="82"/>
    </row>
    <row r="16" spans="1:5" s="44" customFormat="1" x14ac:dyDescent="0.3">
      <c r="A16" s="82"/>
      <c r="B16" s="82"/>
      <c r="C16" s="82"/>
      <c r="D16" s="82"/>
      <c r="E16" s="82"/>
    </row>
    <row r="17" spans="1:5" s="44" customFormat="1" x14ac:dyDescent="0.3">
      <c r="A17" s="82"/>
      <c r="B17" s="82"/>
      <c r="C17" s="82"/>
      <c r="D17" s="82"/>
      <c r="E17" s="82"/>
    </row>
    <row r="18" spans="1:5" s="44" customFormat="1" x14ac:dyDescent="0.3">
      <c r="A18" s="82"/>
      <c r="B18" s="82"/>
      <c r="C18" s="82"/>
      <c r="D18" s="82"/>
      <c r="E18" s="82"/>
    </row>
    <row r="19" spans="1:5" s="44" customFormat="1" x14ac:dyDescent="0.3">
      <c r="A19" s="82"/>
      <c r="B19" s="82"/>
      <c r="C19" s="82"/>
      <c r="D19" s="82"/>
      <c r="E19" s="82"/>
    </row>
    <row r="20" spans="1:5" s="44" customFormat="1" x14ac:dyDescent="0.3">
      <c r="A20" s="82"/>
      <c r="B20" s="82"/>
      <c r="C20" s="82"/>
      <c r="D20" s="82"/>
      <c r="E20" s="82"/>
    </row>
    <row r="21" spans="1:5" s="44" customFormat="1" x14ac:dyDescent="0.3">
      <c r="A21" s="82"/>
      <c r="B21" s="82"/>
      <c r="C21" s="82"/>
      <c r="D21" s="82"/>
      <c r="E21" s="82"/>
    </row>
    <row r="22" spans="1:5" s="44" customFormat="1" x14ac:dyDescent="0.3">
      <c r="A22" s="82"/>
      <c r="B22" s="82"/>
      <c r="C22" s="82"/>
      <c r="D22" s="82"/>
      <c r="E22" s="82"/>
    </row>
    <row r="23" spans="1:5" s="44" customFormat="1" x14ac:dyDescent="0.3">
      <c r="A23" s="82"/>
      <c r="B23" s="82"/>
      <c r="C23" s="82"/>
      <c r="D23" s="82"/>
      <c r="E23" s="82"/>
    </row>
  </sheetData>
  <sheetProtection algorithmName="SHA-512" hashValue="Y33EmibW56X3EdmU6iRrvw7inao00vOjr92H4CoE6b8k2JIePF+u3w09KJAikotbR9k0bIhxIuYKz64Gw/r3bQ==" saltValue="h2h1Qo8682ydOW7S69ZcwQ==" spinCount="100000" sheet="1" objects="1" scenarios="1"/>
  <mergeCells count="11">
    <mergeCell ref="A8:E8"/>
    <mergeCell ref="A1:E2"/>
    <mergeCell ref="B3:E3"/>
    <mergeCell ref="B4:E4"/>
    <mergeCell ref="B5:E5"/>
    <mergeCell ref="B6:E6"/>
    <mergeCell ref="A11:A12"/>
    <mergeCell ref="B11:B12"/>
    <mergeCell ref="D11:D12"/>
    <mergeCell ref="E11:E12"/>
    <mergeCell ref="A15:E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dimension ref="A1:E18"/>
  <sheetViews>
    <sheetView workbookViewId="0">
      <selection activeCell="A21" sqref="A21"/>
    </sheetView>
  </sheetViews>
  <sheetFormatPr defaultRowHeight="14.4" x14ac:dyDescent="0.3"/>
  <cols>
    <col min="1" max="1" width="32.109375" customWidth="1"/>
    <col min="2" max="2" width="12.6640625" customWidth="1"/>
    <col min="3" max="3" width="17.6640625" customWidth="1"/>
    <col min="4" max="4" width="20.6640625" customWidth="1"/>
    <col min="5" max="5" width="20.88671875" customWidth="1"/>
  </cols>
  <sheetData>
    <row r="1" spans="1:5" x14ac:dyDescent="0.3">
      <c r="A1" s="90" t="s">
        <v>0</v>
      </c>
      <c r="B1" s="90"/>
      <c r="C1" s="90"/>
      <c r="D1" s="90"/>
      <c r="E1" s="90"/>
    </row>
    <row r="2" spans="1:5" x14ac:dyDescent="0.3">
      <c r="A2" s="91"/>
      <c r="B2" s="91"/>
      <c r="C2" s="91"/>
      <c r="D2" s="91"/>
      <c r="E2" s="91"/>
    </row>
    <row r="3" spans="1:5" x14ac:dyDescent="0.3">
      <c r="A3" s="26" t="s">
        <v>1</v>
      </c>
      <c r="B3" s="92">
        <f>'EK-2'!C3</f>
        <v>0</v>
      </c>
      <c r="C3" s="92"/>
      <c r="D3" s="92"/>
      <c r="E3" s="92"/>
    </row>
    <row r="4" spans="1:5" x14ac:dyDescent="0.3">
      <c r="A4" s="26" t="s">
        <v>2</v>
      </c>
      <c r="B4" s="92">
        <f>'EK-2'!C4</f>
        <v>0</v>
      </c>
      <c r="C4" s="92"/>
      <c r="D4" s="92"/>
      <c r="E4" s="92"/>
    </row>
    <row r="5" spans="1:5" x14ac:dyDescent="0.3">
      <c r="A5" s="26" t="s">
        <v>3</v>
      </c>
      <c r="B5" s="92">
        <f>'EK-2'!C5</f>
        <v>0</v>
      </c>
      <c r="C5" s="92"/>
      <c r="D5" s="92"/>
      <c r="E5" s="92"/>
    </row>
    <row r="6" spans="1:5" x14ac:dyDescent="0.3">
      <c r="A6" s="26" t="s">
        <v>4</v>
      </c>
      <c r="B6" s="92">
        <f>'EK-2'!C6</f>
        <v>0</v>
      </c>
      <c r="C6" s="92"/>
      <c r="D6" s="92"/>
      <c r="E6" s="92"/>
    </row>
    <row r="7" spans="1:5" x14ac:dyDescent="0.3">
      <c r="A7" s="27"/>
      <c r="B7" s="28"/>
      <c r="C7" s="28"/>
      <c r="D7" s="28"/>
      <c r="E7" s="28"/>
    </row>
    <row r="8" spans="1:5" ht="18" x14ac:dyDescent="0.3">
      <c r="A8" s="93" t="s">
        <v>48</v>
      </c>
      <c r="B8" s="93"/>
      <c r="C8" s="93"/>
      <c r="D8" s="93"/>
      <c r="E8" s="93"/>
    </row>
    <row r="9" spans="1:5" ht="18" x14ac:dyDescent="0.3">
      <c r="A9" s="29"/>
      <c r="B9" s="29"/>
      <c r="C9" s="29"/>
      <c r="D9" s="29"/>
      <c r="E9" s="29"/>
    </row>
    <row r="10" spans="1:5" ht="18" x14ac:dyDescent="0.3">
      <c r="A10" s="29"/>
      <c r="B10" s="29"/>
      <c r="C10" s="29"/>
      <c r="D10" s="29"/>
      <c r="E10" s="29"/>
    </row>
    <row r="11" spans="1:5" ht="45.75" customHeight="1" x14ac:dyDescent="0.3">
      <c r="A11" s="31" t="s">
        <v>58</v>
      </c>
      <c r="B11" s="31" t="s">
        <v>49</v>
      </c>
      <c r="C11" s="31" t="s">
        <v>50</v>
      </c>
      <c r="D11" s="31" t="s">
        <v>51</v>
      </c>
      <c r="E11" s="31" t="s">
        <v>52</v>
      </c>
    </row>
    <row r="12" spans="1:5" ht="20.25" customHeight="1" x14ac:dyDescent="0.3">
      <c r="A12" s="33" t="s">
        <v>60</v>
      </c>
      <c r="B12" s="35">
        <v>96</v>
      </c>
      <c r="C12" s="36" t="s">
        <v>53</v>
      </c>
      <c r="D12" s="42">
        <v>2800</v>
      </c>
      <c r="E12" s="42">
        <f>D12*B12</f>
        <v>268800</v>
      </c>
    </row>
    <row r="13" spans="1:5" ht="20.25" customHeight="1" x14ac:dyDescent="0.3">
      <c r="A13" s="33" t="s">
        <v>59</v>
      </c>
      <c r="B13" s="35">
        <v>36</v>
      </c>
      <c r="C13" s="36">
        <f>'EK-2'!D17</f>
        <v>0</v>
      </c>
      <c r="D13" s="42">
        <v>1400</v>
      </c>
      <c r="E13" s="42">
        <f>D13*C13*B13</f>
        <v>0</v>
      </c>
    </row>
    <row r="14" spans="1:5" ht="20.25" customHeight="1" x14ac:dyDescent="0.3">
      <c r="A14" s="87" t="s">
        <v>54</v>
      </c>
      <c r="B14" s="88"/>
      <c r="C14" s="88"/>
      <c r="D14" s="89"/>
      <c r="E14" s="43">
        <f>E13+E12</f>
        <v>268800</v>
      </c>
    </row>
    <row r="15" spans="1:5" x14ac:dyDescent="0.3">
      <c r="A15" s="30"/>
      <c r="B15" s="30"/>
      <c r="C15" s="30"/>
      <c r="D15" s="30"/>
      <c r="E15" s="30"/>
    </row>
    <row r="16" spans="1:5" x14ac:dyDescent="0.3">
      <c r="A16" s="30"/>
      <c r="B16" s="30"/>
      <c r="C16" s="30"/>
      <c r="D16" s="30"/>
      <c r="E16" s="30"/>
    </row>
    <row r="17" spans="1:5" ht="103.5" customHeight="1" x14ac:dyDescent="0.3">
      <c r="A17" s="85" t="s">
        <v>62</v>
      </c>
      <c r="B17" s="86"/>
      <c r="C17" s="86"/>
      <c r="D17" s="86"/>
      <c r="E17" s="86"/>
    </row>
    <row r="18" spans="1:5" ht="27" customHeight="1" x14ac:dyDescent="0.3">
      <c r="A18" s="32" t="s">
        <v>55</v>
      </c>
      <c r="B18" s="30"/>
      <c r="C18" s="30"/>
      <c r="D18" s="30"/>
      <c r="E18" s="30"/>
    </row>
  </sheetData>
  <sheetProtection algorithmName="SHA-512" hashValue="YrOsCE8KfSNV/ZN+5LIrBsGVvWvPQKJXyGrrenXSpLioWpNW9XZFbIzbVsfR7tu/qFG0cfFZ9ShYQwHx4Obfgw==" saltValue="KziB4lVNVw8AhlThqvV3Cg==" spinCount="100000" sheet="1" objects="1" scenarios="1"/>
  <mergeCells count="8">
    <mergeCell ref="A17:E17"/>
    <mergeCell ref="A14:D14"/>
    <mergeCell ref="A1:E2"/>
    <mergeCell ref="B3:E3"/>
    <mergeCell ref="B4:E4"/>
    <mergeCell ref="B5:E5"/>
    <mergeCell ref="B6:E6"/>
    <mergeCell ref="A8:E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EK-1</vt:lpstr>
      <vt:lpstr>EK-2</vt:lpstr>
      <vt:lpstr>EK-3</vt:lpstr>
      <vt:lpstr>EK-4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Fatıma Zehra Ton</dc:creator>
  <cp:lastModifiedBy>Fatıma Zehra Ton</cp:lastModifiedBy>
  <dcterms:created xsi:type="dcterms:W3CDTF">2023-01-23T13:35:30Z</dcterms:created>
  <dcterms:modified xsi:type="dcterms:W3CDTF">2023-01-25T09:51:10Z</dcterms:modified>
</cp:coreProperties>
</file>